
<file path=[Content_Types].xml><?xml version="1.0" encoding="utf-8"?>
<Types xmlns="http://schemas.openxmlformats.org/package/2006/content-types">
  <Default Extension="xml" ContentType="application/xml"/>
  <Default Extension="docx" ContentType="application/vnd.openxmlformats-officedocument.wordprocessingml.document"/>
  <Default Extension="jpeg" ContentType="image/jpeg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  <c r="C18" i="1"/>
  <c r="C42" i="1"/>
  <c r="C21" i="1"/>
  <c r="C19" i="1"/>
  <c r="C23" i="1"/>
  <c r="C26" i="1"/>
  <c r="C15" i="1"/>
  <c r="C27" i="1"/>
  <c r="C28" i="1"/>
  <c r="C30" i="1"/>
  <c r="C43" i="1"/>
  <c r="C45" i="1"/>
  <c r="C46" i="1"/>
</calcChain>
</file>

<file path=xl/sharedStrings.xml><?xml version="1.0" encoding="utf-8"?>
<sst xmlns="http://schemas.openxmlformats.org/spreadsheetml/2006/main" count="27" uniqueCount="27">
  <si>
    <t>h</t>
  </si>
  <si>
    <t>c</t>
  </si>
  <si>
    <t>lamda</t>
  </si>
  <si>
    <t xml:space="preserve">frequency </t>
  </si>
  <si>
    <t>Stopping Voltage</t>
  </si>
  <si>
    <t>Hz</t>
  </si>
  <si>
    <t>Volts</t>
  </si>
  <si>
    <t>meters</t>
  </si>
  <si>
    <t>m/s</t>
  </si>
  <si>
    <t>m^2kg/s</t>
  </si>
  <si>
    <t>mass of electron</t>
  </si>
  <si>
    <t>Charge</t>
  </si>
  <si>
    <t>coulombs</t>
  </si>
  <si>
    <t>N/V</t>
  </si>
  <si>
    <t>First Term</t>
  </si>
  <si>
    <t>Second Term</t>
  </si>
  <si>
    <t>Exponentiation</t>
  </si>
  <si>
    <t>electrons/m^3</t>
  </si>
  <si>
    <t>Calculating the Work Function In a Sodium Cathode</t>
  </si>
  <si>
    <t>Proving the String Theory Work Function with the Photoelectric Effect</t>
  </si>
  <si>
    <t>String Theory Work Function</t>
  </si>
  <si>
    <t>Fermi Energy</t>
  </si>
  <si>
    <t>Work Function</t>
  </si>
  <si>
    <t>eV</t>
  </si>
  <si>
    <t>Joules</t>
  </si>
  <si>
    <t xml:space="preserve">Work Function 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</si>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</sst>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2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2" borderId="0" xfId="0" applyFont="1" applyFill="1"/>
    <xf numFmtId="0" fontId="0" fillId="2" borderId="0" xfId="0" applyFill="1"/>
    <xf numFmtId="0" fontId="0" fillId="3" borderId="0" xfId="0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4</xdr:row>
          <xdr:rowOff>50800</xdr:rowOff>
        </xdr:from>
        <xdr:to>
          <xdr:col>8</xdr:col>
          <xdr:colOff>241300</xdr:colOff>
          <xdr:row>12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800100</xdr:colOff>
          <xdr:row>34</xdr:row>
          <xdr:rowOff>12700</xdr:rowOff>
        </xdr:from>
        <xdr:to>
          <xdr:col>2</xdr:col>
          <xdr:colOff>762000</xdr:colOff>
          <xdr:row>38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Word_Document1.docx"/><Relationship Id="rId4" Type="http://schemas.openxmlformats.org/officeDocument/2006/relationships/image" Target="../media/image1.emf"/><Relationship Id="rId5" Type="http://schemas.openxmlformats.org/officeDocument/2006/relationships/package" Target="../embeddings/Microsoft_Word_Document2.docx"/><Relationship Id="rId6" Type="http://schemas.openxmlformats.org/officeDocument/2006/relationships/image" Target="../media/image2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I46"/>
  <sheetViews>
    <sheetView tabSelected="1" showRuler="0" topLeftCell="A17" workbookViewId="0">
      <selection activeCell="F15" sqref="F15"/>
    </sheetView>
  </sheetViews>
  <sheetFormatPr baseColWidth="10" defaultRowHeight="15" x14ac:dyDescent="0"/>
  <cols>
    <col min="2" max="2" width="24.6640625" customWidth="1"/>
    <col min="3" max="3" width="12.83203125" bestFit="1" customWidth="1"/>
    <col min="4" max="4" width="12.1640625" bestFit="1" customWidth="1"/>
  </cols>
  <sheetData>
    <row r="2" spans="2:9" ht="25">
      <c r="B2" s="3" t="s">
        <v>19</v>
      </c>
      <c r="C2" s="4"/>
      <c r="D2" s="4"/>
      <c r="E2" s="4"/>
      <c r="F2" s="4"/>
      <c r="G2" s="4"/>
      <c r="H2" s="4"/>
      <c r="I2" s="4"/>
    </row>
    <row r="15" spans="2:9">
      <c r="B15" s="5" t="s">
        <v>10</v>
      </c>
      <c r="C15">
        <f>9.1093837015E-31</f>
        <v>9.1093837015000008E-31</v>
      </c>
      <c r="D15" t="s">
        <v>26</v>
      </c>
    </row>
    <row r="16" spans="2:9">
      <c r="B16" s="5" t="s">
        <v>0</v>
      </c>
      <c r="C16" s="1">
        <v>6.6260700399999999E-34</v>
      </c>
      <c r="D16" t="s">
        <v>9</v>
      </c>
    </row>
    <row r="17" spans="2:4">
      <c r="B17" s="5" t="s">
        <v>1</v>
      </c>
      <c r="C17">
        <f>299792458</f>
        <v>299792458</v>
      </c>
      <c r="D17" t="s">
        <v>8</v>
      </c>
    </row>
    <row r="18" spans="2:4">
      <c r="B18" s="5" t="s">
        <v>2</v>
      </c>
      <c r="C18">
        <f>0.0000004</f>
        <v>3.9999999999999998E-7</v>
      </c>
      <c r="D18" t="s">
        <v>7</v>
      </c>
    </row>
    <row r="19" spans="2:4">
      <c r="B19" s="5" t="s">
        <v>11</v>
      </c>
      <c r="C19">
        <f>1.602176634E-19</f>
        <v>1.6021766339999999E-19</v>
      </c>
      <c r="D19" t="s">
        <v>12</v>
      </c>
    </row>
    <row r="20" spans="2:4">
      <c r="B20" s="5"/>
    </row>
    <row r="21" spans="2:4">
      <c r="B21" s="5" t="s">
        <v>3</v>
      </c>
      <c r="C21">
        <f>C17/C18</f>
        <v>749481145000000</v>
      </c>
      <c r="D21" t="s">
        <v>5</v>
      </c>
    </row>
    <row r="22" spans="2:4">
      <c r="B22" s="5"/>
    </row>
    <row r="23" spans="2:4">
      <c r="B23" s="5" t="s">
        <v>4</v>
      </c>
      <c r="C23">
        <f>0.72</f>
        <v>0.72</v>
      </c>
      <c r="D23" t="s">
        <v>6</v>
      </c>
    </row>
    <row r="24" spans="2:4">
      <c r="B24" s="5"/>
    </row>
    <row r="25" spans="2:4">
      <c r="B25" s="5"/>
    </row>
    <row r="26" spans="2:4">
      <c r="B26" s="5" t="s">
        <v>14</v>
      </c>
      <c r="C26" s="1">
        <f>(2*PI()*C16*C17/C18)-C16*C21+C19*C23</f>
        <v>2.7390470655911196E-18</v>
      </c>
    </row>
    <row r="27" spans="2:4">
      <c r="B27" s="5" t="s">
        <v>15</v>
      </c>
      <c r="C27" s="1">
        <f>2*C15/(C16*C16)</f>
        <v>4.1496068016583924E+36</v>
      </c>
    </row>
    <row r="28" spans="2:4">
      <c r="B28" s="5" t="s">
        <v>16</v>
      </c>
      <c r="C28">
        <f>(C26*C27)^(3/2)</f>
        <v>3.8318602575060793E+28</v>
      </c>
    </row>
    <row r="29" spans="2:4">
      <c r="B29" s="5"/>
    </row>
    <row r="30" spans="2:4">
      <c r="B30" s="5" t="s">
        <v>13</v>
      </c>
      <c r="C30">
        <f>C28*(1/(3*PI()*PI()))</f>
        <v>1.2941620561418305E+27</v>
      </c>
      <c r="D30" t="s">
        <v>17</v>
      </c>
    </row>
    <row r="33" spans="2:7" ht="25">
      <c r="B33" s="3" t="s">
        <v>18</v>
      </c>
      <c r="C33" s="4"/>
      <c r="D33" s="4"/>
      <c r="E33" s="4"/>
      <c r="F33" s="4"/>
      <c r="G33" s="4"/>
    </row>
    <row r="42" spans="2:7">
      <c r="B42" s="5" t="s">
        <v>20</v>
      </c>
      <c r="C42" s="1">
        <f>2*PI()*C16*C17/C18</f>
        <v>3.1203018039860591E-18</v>
      </c>
    </row>
    <row r="43" spans="2:7">
      <c r="B43" s="5" t="s">
        <v>21</v>
      </c>
      <c r="C43">
        <f>(C16*C16/(2*C15))*(  (3*PI()*PI()*C30)^(2/3)  )</f>
        <v>2.7390470655911115E-18</v>
      </c>
    </row>
    <row r="44" spans="2:7">
      <c r="B44" s="5"/>
    </row>
    <row r="45" spans="2:7">
      <c r="B45" s="5" t="s">
        <v>25</v>
      </c>
      <c r="C45" s="1">
        <f>C42-C43</f>
        <v>3.8125473839494761E-19</v>
      </c>
      <c r="D45" t="s">
        <v>24</v>
      </c>
    </row>
    <row r="46" spans="2:7">
      <c r="B46" s="5" t="s">
        <v>22</v>
      </c>
      <c r="C46" s="2">
        <f>C45/C19</f>
        <v>2.3796049093732297</v>
      </c>
      <c r="D46" t="s">
        <v>23</v>
      </c>
    </row>
  </sheetData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Word.Document.12" shapeId="1025" r:id="rId3">
          <objectPr defaultSize="0" autoPict="0" r:id="rId4">
            <anchor moveWithCells="1">
              <from>
                <xdr:col>1</xdr:col>
                <xdr:colOff>38100</xdr:colOff>
                <xdr:row>4</xdr:row>
                <xdr:rowOff>50800</xdr:rowOff>
              </from>
              <to>
                <xdr:col>8</xdr:col>
                <xdr:colOff>241300</xdr:colOff>
                <xdr:row>12</xdr:row>
                <xdr:rowOff>0</xdr:rowOff>
              </to>
            </anchor>
          </objectPr>
        </oleObject>
      </mc:Choice>
      <mc:Fallback>
        <oleObject progId="Word.Document.12" shapeId="1025" r:id="rId3"/>
      </mc:Fallback>
    </mc:AlternateContent>
    <mc:AlternateContent xmlns:mc="http://schemas.openxmlformats.org/markup-compatibility/2006">
      <mc:Choice Requires="x14">
        <oleObject progId="Word.Document.12" shapeId="1026" r:id="rId5">
          <objectPr defaultSize="0" autoPict="0" r:id="rId6">
            <anchor moveWithCells="1">
              <from>
                <xdr:col>0</xdr:col>
                <xdr:colOff>800100</xdr:colOff>
                <xdr:row>34</xdr:row>
                <xdr:rowOff>12700</xdr:rowOff>
              </from>
              <to>
                <xdr:col>2</xdr:col>
                <xdr:colOff>762000</xdr:colOff>
                <xdr:row>38</xdr:row>
                <xdr:rowOff>114300</xdr:rowOff>
              </to>
            </anchor>
          </objectPr>
        </oleObject>
      </mc:Choice>
      <mc:Fallback>
        <oleObject progId="Word.Document.12" shapeId="1026" r:id="rId5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Castano</dc:creator>
  <cp:lastModifiedBy>Sandra Castano</cp:lastModifiedBy>
  <dcterms:created xsi:type="dcterms:W3CDTF">2021-02-02T10:44:11Z</dcterms:created>
  <dcterms:modified xsi:type="dcterms:W3CDTF">2021-02-02T23:39:34Z</dcterms:modified>
</cp:coreProperties>
</file>